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 activeTab="2"/>
  </bookViews>
  <sheets>
    <sheet name="Vorwärtskalkulation" sheetId="3" r:id="rId1"/>
    <sheet name="Differenzkalkulation" sheetId="1" r:id="rId2"/>
    <sheet name="Rückwärtskalkulation" sheetId="2" r:id="rId3"/>
  </sheets>
  <calcPr calcId="125725"/>
</workbook>
</file>

<file path=xl/calcChain.xml><?xml version="1.0" encoding="utf-8"?>
<calcChain xmlns="http://schemas.openxmlformats.org/spreadsheetml/2006/main">
  <c r="E23" i="3"/>
  <c r="E21"/>
  <c r="E19"/>
  <c r="E17"/>
  <c r="E13"/>
  <c r="E11"/>
  <c r="D11"/>
  <c r="D12" s="1"/>
  <c r="E24" i="1"/>
  <c r="D24"/>
  <c r="D23"/>
  <c r="E22"/>
  <c r="D22"/>
  <c r="E21"/>
  <c r="D21"/>
  <c r="E18"/>
  <c r="E19" s="1"/>
  <c r="E14"/>
  <c r="E15" s="1"/>
  <c r="E12"/>
  <c r="D12"/>
  <c r="D13" s="1"/>
  <c r="E21" i="2"/>
  <c r="D21"/>
  <c r="D20"/>
  <c r="E19"/>
  <c r="D19"/>
  <c r="E17"/>
  <c r="E15"/>
  <c r="E11"/>
  <c r="E12" s="1"/>
  <c r="E9"/>
  <c r="D14" i="3" l="1"/>
  <c r="D16" s="1"/>
  <c r="D13"/>
  <c r="D14" i="1"/>
  <c r="D15" s="1"/>
  <c r="D17" s="1"/>
  <c r="D18" i="2"/>
  <c r="D17" s="1"/>
  <c r="D16" s="1"/>
  <c r="D18" i="3" l="1"/>
  <c r="D17"/>
  <c r="D18" i="1"/>
  <c r="D19" s="1"/>
  <c r="D20" s="1"/>
  <c r="C20" s="1"/>
  <c r="D14" i="2"/>
  <c r="D12" s="1"/>
  <c r="D15"/>
  <c r="D20" i="3" l="1"/>
  <c r="D19"/>
  <c r="D11" i="2"/>
  <c r="D10" s="1"/>
  <c r="D21" i="3" l="1"/>
  <c r="D22" s="1"/>
  <c r="D8" i="2"/>
  <c r="D9"/>
  <c r="D24" i="3" l="1"/>
  <c r="D23"/>
  <c r="D25" l="1"/>
  <c r="D26" s="1"/>
</calcChain>
</file>

<file path=xl/sharedStrings.xml><?xml version="1.0" encoding="utf-8"?>
<sst xmlns="http://schemas.openxmlformats.org/spreadsheetml/2006/main" count="161" uniqueCount="88">
  <si>
    <t>Differenzkalkulation</t>
  </si>
  <si>
    <t>gegben:</t>
  </si>
  <si>
    <t>Menge: ein Stück</t>
  </si>
  <si>
    <t>Bezugskosten: 122,00 EUR</t>
  </si>
  <si>
    <t>Listeneinkaufspreis: 1.170,00 EUR</t>
  </si>
  <si>
    <t>sowie Prozentsätze</t>
  </si>
  <si>
    <t>Listenverkaufspreis netto: 1.630,00 EUR</t>
  </si>
  <si>
    <t>gesucht:</t>
  </si>
  <si>
    <t>Gewinn (in Euro und Prozent)</t>
  </si>
  <si>
    <t>Wert</t>
  </si>
  <si>
    <t>Betrag</t>
  </si>
  <si>
    <t>Wert d. Betrags</t>
  </si>
  <si>
    <t>Zusammensetz.</t>
  </si>
  <si>
    <t>Listeneinkaufspreis</t>
  </si>
  <si>
    <t>(LEP)</t>
  </si>
  <si>
    <t>Vorwärts-
kalkulation</t>
  </si>
  <si>
    <t>- Lieferrabatt</t>
  </si>
  <si>
    <t>(- LR)</t>
  </si>
  <si>
    <t>= Zieleinkaufspreis</t>
  </si>
  <si>
    <t>(= ZEP)</t>
  </si>
  <si>
    <t>88%/100%</t>
  </si>
  <si>
    <t>- Lieferskonto</t>
  </si>
  <si>
    <t>(- LS)</t>
  </si>
  <si>
    <t>= Bareinkaufspreis</t>
  </si>
  <si>
    <t>(= BEP)</t>
  </si>
  <si>
    <r>
      <t xml:space="preserve">+ </t>
    </r>
    <r>
      <rPr>
        <b/>
        <sz val="10"/>
        <rFont val="Verdana"/>
        <family val="2"/>
      </rPr>
      <t>Bezugskosten</t>
    </r>
  </si>
  <si>
    <t>(+ BK)</t>
  </si>
  <si>
    <t>= Bezugspreis</t>
  </si>
  <si>
    <t>(= BP)</t>
  </si>
  <si>
    <t>+ Handlungskosten</t>
  </si>
  <si>
    <t>(+ HK)</t>
  </si>
  <si>
    <t>= Selbstkostenpreis</t>
  </si>
  <si>
    <t>(= SKP)</t>
  </si>
  <si>
    <t>Gewinn</t>
  </si>
  <si>
    <t>(G)</t>
  </si>
  <si>
    <t>= Barverkaufspreis</t>
  </si>
  <si>
    <t>(= BVP)</t>
  </si>
  <si>
    <t>Rückwärts-
kalkulation</t>
  </si>
  <si>
    <r>
      <t xml:space="preserve">- </t>
    </r>
    <r>
      <rPr>
        <b/>
        <sz val="10"/>
        <rFont val="Verdana"/>
        <family val="2"/>
      </rPr>
      <t>Kundenskonto</t>
    </r>
  </si>
  <si>
    <t>(- KS)</t>
  </si>
  <si>
    <t>= Zielverkaufspreis</t>
  </si>
  <si>
    <t>(= ZVP)</t>
  </si>
  <si>
    <t>90%/100%</t>
  </si>
  <si>
    <r>
      <t xml:space="preserve">- </t>
    </r>
    <r>
      <rPr>
        <b/>
        <sz val="10"/>
        <rFont val="Verdana"/>
        <family val="2"/>
      </rPr>
      <t>Kundenrabatt</t>
    </r>
  </si>
  <si>
    <t>(- KR)</t>
  </si>
  <si>
    <t>= Listenverkaufspreis netto</t>
  </si>
  <si>
    <t>(= LVP-N)</t>
  </si>
  <si>
    <t>- Umsatzsteuer</t>
  </si>
  <si>
    <t>(- US)</t>
  </si>
  <si>
    <t>Listenverkaufspreis brutto</t>
  </si>
  <si>
    <t>(LVP-B)</t>
  </si>
  <si>
    <t>gelb hinterlegt sind vorgegebene Daten</t>
  </si>
  <si>
    <t>grün hinterlegt sind errechnete Daten</t>
  </si>
  <si>
    <t>Rückwärtskalkulation</t>
  </si>
  <si>
    <t>Listenverkaufspreis brutto: 1.640,00 EUR</t>
  </si>
  <si>
    <t>= Listeneinkaufspreis</t>
  </si>
  <si>
    <t>(= LEP)</t>
  </si>
  <si>
    <t>Einkaufs-
kalkulation</t>
  </si>
  <si>
    <t>+ Lieferrabatt</t>
  </si>
  <si>
    <t>(+ LR)</t>
  </si>
  <si>
    <t>100%/88%</t>
  </si>
  <si>
    <t>+ Lieferskonto</t>
  </si>
  <si>
    <t>(+ LS)</t>
  </si>
  <si>
    <r>
      <t xml:space="preserve">- </t>
    </r>
    <r>
      <rPr>
        <b/>
        <sz val="10"/>
        <rFont val="Verdana"/>
        <family val="2"/>
      </rPr>
      <t>Bezugskosten</t>
    </r>
  </si>
  <si>
    <t>(- BK)</t>
  </si>
  <si>
    <t>- Handlungskosten</t>
  </si>
  <si>
    <t>(- HK)</t>
  </si>
  <si>
    <t>Verkaufs-
kalkulation</t>
  </si>
  <si>
    <t>100%/120%</t>
  </si>
  <si>
    <r>
      <t xml:space="preserve">- </t>
    </r>
    <r>
      <rPr>
        <b/>
        <sz val="10"/>
        <rFont val="Verdana"/>
        <family val="2"/>
      </rPr>
      <t>Gewinn</t>
    </r>
  </si>
  <si>
    <t>(- G)</t>
  </si>
  <si>
    <t>97%/106%</t>
  </si>
  <si>
    <t>Vorwärtskalkulation</t>
  </si>
  <si>
    <t>Listeneinkaufspreis: 1.180,00 EUR</t>
  </si>
  <si>
    <t>Listenverkaufspreis</t>
  </si>
  <si>
    <t>120%/94%</t>
  </si>
  <si>
    <r>
      <t xml:space="preserve">+ </t>
    </r>
    <r>
      <rPr>
        <b/>
        <sz val="10"/>
        <rFont val="Verdana"/>
        <family val="2"/>
      </rPr>
      <t>Gewinn</t>
    </r>
  </si>
  <si>
    <t>(+ G)</t>
  </si>
  <si>
    <t>100%/97%</t>
  </si>
  <si>
    <r>
      <t xml:space="preserve">+ </t>
    </r>
    <r>
      <rPr>
        <b/>
        <sz val="10"/>
        <rFont val="Verdana"/>
        <family val="2"/>
      </rPr>
      <t>Kundenskonto</t>
    </r>
  </si>
  <si>
    <t>(+ KS)</t>
  </si>
  <si>
    <t>100%/90%</t>
  </si>
  <si>
    <r>
      <t xml:space="preserve">+ </t>
    </r>
    <r>
      <rPr>
        <b/>
        <sz val="10"/>
        <rFont val="Verdana"/>
        <family val="2"/>
      </rPr>
      <t>Kundenrabatt</t>
    </r>
  </si>
  <si>
    <t>(+ KR)</t>
  </si>
  <si>
    <t>+ Umsatzsteuer</t>
  </si>
  <si>
    <t>(+ US)</t>
  </si>
  <si>
    <t>= Listenverkaufspreis brutto</t>
  </si>
  <si>
    <t>(= LVP-B)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</si>
</sst>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sz val="10"/>
      <name val="Verdana"/>
      <family val="2"/>
    </font>
    <font>
      <u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Arial"/>
    </font>
    <font>
      <b/>
      <i/>
      <sz val="10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3" fillId="0" borderId="0" xfId="0" applyFont="1" applyAlignment="1" applyProtection="1">
      <protection locked="0"/>
    </xf>
    <xf numFmtId="0" fontId="3" fillId="0" borderId="0" xfId="0" applyFont="1" applyFill="1" applyAlignment="1" applyProtection="1"/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6" fillId="0" borderId="0" xfId="0" applyFont="1" applyProtection="1"/>
    <xf numFmtId="9" fontId="3" fillId="0" borderId="1" xfId="0" applyNumberFormat="1" applyFont="1" applyBorder="1" applyProtection="1"/>
    <xf numFmtId="44" fontId="3" fillId="2" borderId="1" xfId="2" applyFont="1" applyFill="1" applyBorder="1" applyProtection="1">
      <protection locked="0"/>
    </xf>
    <xf numFmtId="9" fontId="3" fillId="0" borderId="1" xfId="0" quotePrefix="1" applyNumberFormat="1" applyFont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0" xfId="0" quotePrefix="1" applyFont="1" applyProtection="1"/>
    <xf numFmtId="9" fontId="3" fillId="2" borderId="2" xfId="1" applyNumberFormat="1" applyFont="1" applyFill="1" applyBorder="1" applyProtection="1">
      <protection locked="0"/>
    </xf>
    <xf numFmtId="44" fontId="3" fillId="4" borderId="2" xfId="0" applyNumberFormat="1" applyFont="1" applyFill="1" applyBorder="1" applyProtection="1"/>
    <xf numFmtId="9" fontId="3" fillId="0" borderId="2" xfId="0" quotePrefix="1" applyNumberFormat="1" applyFont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center" vertical="center" wrapText="1"/>
    </xf>
    <xf numFmtId="9" fontId="3" fillId="0" borderId="2" xfId="0" applyNumberFormat="1" applyFont="1" applyBorder="1" applyProtection="1"/>
    <xf numFmtId="0" fontId="3" fillId="0" borderId="2" xfId="0" applyFont="1" applyBorder="1" applyAlignment="1" applyProtection="1">
      <alignment horizontal="right"/>
      <protection locked="0"/>
    </xf>
    <xf numFmtId="0" fontId="8" fillId="0" borderId="0" xfId="0" quotePrefix="1" applyFont="1" applyProtection="1"/>
    <xf numFmtId="44" fontId="3" fillId="2" borderId="2" xfId="2" applyFont="1" applyFill="1" applyBorder="1" applyProtection="1">
      <protection locked="0"/>
    </xf>
    <xf numFmtId="9" fontId="3" fillId="0" borderId="2" xfId="0" applyNumberFormat="1" applyFont="1" applyBorder="1" applyAlignment="1" applyProtection="1">
      <alignment horizontal="right"/>
    </xf>
    <xf numFmtId="10" fontId="3" fillId="4" borderId="2" xfId="1" applyNumberFormat="1" applyFont="1" applyFill="1" applyBorder="1" applyProtection="1"/>
    <xf numFmtId="0" fontId="3" fillId="0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4" fontId="3" fillId="2" borderId="2" xfId="0" applyNumberFormat="1" applyFont="1" applyFill="1" applyBorder="1" applyProtection="1">
      <protection locked="0"/>
    </xf>
    <xf numFmtId="9" fontId="3" fillId="0" borderId="2" xfId="1" applyNumberFormat="1" applyFont="1" applyFill="1" applyBorder="1" applyProtection="1"/>
    <xf numFmtId="44" fontId="3" fillId="0" borderId="2" xfId="0" applyNumberFormat="1" applyFont="1" applyFill="1" applyBorder="1" applyProtection="1"/>
    <xf numFmtId="9" fontId="3" fillId="0" borderId="2" xfId="0" quotePrefix="1" applyNumberFormat="1" applyFont="1" applyFill="1" applyBorder="1" applyAlignment="1" applyProtection="1">
      <alignment horizontal="right"/>
    </xf>
    <xf numFmtId="9" fontId="3" fillId="0" borderId="3" xfId="0" applyNumberFormat="1" applyFont="1" applyFill="1" applyBorder="1" applyProtection="1"/>
    <xf numFmtId="44" fontId="3" fillId="0" borderId="3" xfId="0" applyNumberFormat="1" applyFont="1" applyFill="1" applyBorder="1" applyProtection="1"/>
    <xf numFmtId="9" fontId="3" fillId="0" borderId="3" xfId="0" quotePrefix="1" applyNumberFormat="1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</xf>
    <xf numFmtId="0" fontId="9" fillId="0" borderId="0" xfId="0" applyFont="1" applyFill="1" applyAlignment="1" applyProtection="1">
      <alignment horizontal="center"/>
    </xf>
    <xf numFmtId="44" fontId="3" fillId="4" borderId="1" xfId="2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9" fontId="3" fillId="0" borderId="2" xfId="0" applyNumberFormat="1" applyFont="1" applyBorder="1" applyAlignment="1" applyProtection="1">
      <alignment horizontal="right"/>
      <protection locked="0"/>
    </xf>
    <xf numFmtId="0" fontId="3" fillId="0" borderId="2" xfId="0" quotePrefix="1" applyFont="1" applyFill="1" applyBorder="1" applyAlignment="1" applyProtection="1">
      <alignment horizontal="right"/>
    </xf>
    <xf numFmtId="9" fontId="3" fillId="0" borderId="2" xfId="0" quotePrefix="1" applyNumberFormat="1" applyFont="1" applyBorder="1" applyAlignment="1" applyProtection="1">
      <alignment horizontal="right"/>
      <protection locked="0"/>
    </xf>
    <xf numFmtId="9" fontId="3" fillId="0" borderId="3" xfId="0" applyNumberFormat="1" applyFont="1" applyBorder="1" applyProtection="1"/>
    <xf numFmtId="44" fontId="3" fillId="4" borderId="3" xfId="0" applyNumberFormat="1" applyFont="1" applyFill="1" applyBorder="1" applyProtection="1"/>
    <xf numFmtId="9" fontId="3" fillId="0" borderId="3" xfId="0" quotePrefix="1" applyNumberFormat="1" applyFont="1" applyBorder="1" applyAlignment="1" applyProtection="1">
      <alignment horizontal="right"/>
      <protection locked="0"/>
    </xf>
  </cellXfs>
  <cellStyles count="3">
    <cellStyle name="Euro" xfId="2"/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opLeftCell="A13" workbookViewId="0">
      <selection activeCell="B38" sqref="B38"/>
    </sheetView>
  </sheetViews>
  <sheetFormatPr baseColWidth="10" defaultRowHeight="15"/>
  <cols>
    <col min="1" max="1" width="31.7109375" customWidth="1"/>
    <col min="2" max="2" width="11.28515625" customWidth="1"/>
    <col min="3" max="3" width="10.7109375" customWidth="1"/>
    <col min="5" max="6" width="20.7109375" customWidth="1"/>
  </cols>
  <sheetData>
    <row r="1" spans="1:7" ht="15.75">
      <c r="A1" s="1" t="s">
        <v>72</v>
      </c>
      <c r="B1" s="1"/>
      <c r="C1" s="1"/>
      <c r="D1" s="1"/>
      <c r="E1" s="1"/>
      <c r="F1" s="1"/>
      <c r="G1" s="1"/>
    </row>
    <row r="2" spans="1:7">
      <c r="A2" s="2"/>
      <c r="B2" s="2"/>
      <c r="C2" s="3"/>
      <c r="D2" s="3"/>
      <c r="E2" s="3"/>
      <c r="F2" s="2"/>
      <c r="G2" s="2"/>
    </row>
    <row r="3" spans="1:7">
      <c r="A3" s="4" t="s">
        <v>1</v>
      </c>
      <c r="B3" s="5" t="s">
        <v>2</v>
      </c>
      <c r="C3" s="6"/>
      <c r="D3" s="6"/>
      <c r="E3" s="5" t="s">
        <v>3</v>
      </c>
      <c r="F3" s="2"/>
      <c r="G3" s="2"/>
    </row>
    <row r="4" spans="1:7">
      <c r="A4" s="4"/>
      <c r="B4" s="5" t="s">
        <v>73</v>
      </c>
      <c r="C4" s="6"/>
      <c r="D4" s="6"/>
      <c r="E4" s="7" t="s">
        <v>5</v>
      </c>
      <c r="F4" s="2"/>
      <c r="G4" s="2"/>
    </row>
    <row r="5" spans="1:7">
      <c r="A5" s="4"/>
      <c r="B5" s="4"/>
      <c r="C5" s="6"/>
      <c r="D5" s="6"/>
      <c r="E5" s="3"/>
      <c r="F5" s="2"/>
      <c r="G5" s="2"/>
    </row>
    <row r="6" spans="1:7">
      <c r="A6" s="4" t="s">
        <v>7</v>
      </c>
      <c r="B6" s="8" t="s">
        <v>74</v>
      </c>
      <c r="C6" s="2"/>
      <c r="D6" s="2"/>
      <c r="E6" s="2"/>
      <c r="F6" s="2"/>
      <c r="G6" s="2"/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 ht="15.75" thickBot="1">
      <c r="A9" s="2"/>
      <c r="B9" s="2"/>
      <c r="C9" s="9" t="s">
        <v>9</v>
      </c>
      <c r="D9" s="9" t="s">
        <v>10</v>
      </c>
      <c r="E9" s="9" t="s">
        <v>11</v>
      </c>
      <c r="F9" s="9" t="s">
        <v>12</v>
      </c>
      <c r="G9" s="2"/>
    </row>
    <row r="10" spans="1:7">
      <c r="A10" s="9" t="s">
        <v>13</v>
      </c>
      <c r="B10" s="2" t="s">
        <v>14</v>
      </c>
      <c r="C10" s="10"/>
      <c r="D10" s="11">
        <v>1180</v>
      </c>
      <c r="E10" s="12">
        <v>1</v>
      </c>
      <c r="F10" s="13" t="s">
        <v>57</v>
      </c>
      <c r="G10" s="2"/>
    </row>
    <row r="11" spans="1:7">
      <c r="A11" s="14" t="s">
        <v>16</v>
      </c>
      <c r="B11" s="2" t="s">
        <v>17</v>
      </c>
      <c r="C11" s="15">
        <v>0.12</v>
      </c>
      <c r="D11" s="16">
        <f>D10*C11</f>
        <v>141.6</v>
      </c>
      <c r="E11" s="17">
        <f>C11</f>
        <v>0.12</v>
      </c>
      <c r="F11" s="39"/>
      <c r="G11" s="2"/>
    </row>
    <row r="12" spans="1:7">
      <c r="A12" s="14" t="s">
        <v>18</v>
      </c>
      <c r="B12" s="2" t="s">
        <v>19</v>
      </c>
      <c r="C12" s="19"/>
      <c r="D12" s="16">
        <f>D10-D11</f>
        <v>1038.4000000000001</v>
      </c>
      <c r="E12" s="40" t="s">
        <v>20</v>
      </c>
      <c r="F12" s="39"/>
      <c r="G12" s="2"/>
    </row>
    <row r="13" spans="1:7">
      <c r="A13" s="14" t="s">
        <v>21</v>
      </c>
      <c r="B13" s="2" t="s">
        <v>22</v>
      </c>
      <c r="C13" s="15">
        <v>0.02</v>
      </c>
      <c r="D13" s="16">
        <f>D12*C13</f>
        <v>20.768000000000001</v>
      </c>
      <c r="E13" s="17">
        <f>C13</f>
        <v>0.02</v>
      </c>
      <c r="F13" s="39"/>
      <c r="G13" s="2"/>
    </row>
    <row r="14" spans="1:7">
      <c r="A14" s="14" t="s">
        <v>23</v>
      </c>
      <c r="B14" s="2" t="s">
        <v>24</v>
      </c>
      <c r="C14" s="19"/>
      <c r="D14" s="16">
        <f>D12-D13</f>
        <v>1017.6320000000001</v>
      </c>
      <c r="E14" s="42">
        <v>0.98</v>
      </c>
      <c r="F14" s="39"/>
      <c r="G14" s="2"/>
    </row>
    <row r="15" spans="1:7">
      <c r="A15" s="21" t="s">
        <v>25</v>
      </c>
      <c r="B15" s="2" t="s">
        <v>26</v>
      </c>
      <c r="C15" s="19"/>
      <c r="D15" s="22">
        <v>122</v>
      </c>
      <c r="E15" s="23"/>
      <c r="F15" s="39"/>
      <c r="G15" s="2"/>
    </row>
    <row r="16" spans="1:7">
      <c r="A16" s="14" t="s">
        <v>27</v>
      </c>
      <c r="B16" s="2" t="s">
        <v>28</v>
      </c>
      <c r="C16" s="19"/>
      <c r="D16" s="16">
        <f>D14+D15</f>
        <v>1139.6320000000001</v>
      </c>
      <c r="E16" s="23">
        <v>1</v>
      </c>
      <c r="F16" s="39"/>
      <c r="G16" s="2"/>
    </row>
    <row r="17" spans="1:7">
      <c r="A17" s="14" t="s">
        <v>29</v>
      </c>
      <c r="B17" s="2" t="s">
        <v>30</v>
      </c>
      <c r="C17" s="15">
        <v>0.2</v>
      </c>
      <c r="D17" s="16">
        <f>D16*C17</f>
        <v>227.92640000000003</v>
      </c>
      <c r="E17" s="17">
        <f>C17</f>
        <v>0.2</v>
      </c>
      <c r="F17" s="26" t="s">
        <v>67</v>
      </c>
      <c r="G17" s="2"/>
    </row>
    <row r="18" spans="1:7">
      <c r="A18" s="14" t="s">
        <v>31</v>
      </c>
      <c r="B18" s="2" t="s">
        <v>32</v>
      </c>
      <c r="C18" s="19"/>
      <c r="D18" s="16">
        <f>D16+D17</f>
        <v>1367.5584000000001</v>
      </c>
      <c r="E18" s="20" t="s">
        <v>75</v>
      </c>
      <c r="F18" s="27"/>
      <c r="G18" s="2"/>
    </row>
    <row r="19" spans="1:7">
      <c r="A19" s="21" t="s">
        <v>76</v>
      </c>
      <c r="B19" s="2" t="s">
        <v>77</v>
      </c>
      <c r="C19" s="15">
        <v>0.06</v>
      </c>
      <c r="D19" s="16">
        <f>D18*C19</f>
        <v>82.053504000000004</v>
      </c>
      <c r="E19" s="17">
        <f>C19</f>
        <v>0.06</v>
      </c>
      <c r="F19" s="27"/>
      <c r="G19" s="2"/>
    </row>
    <row r="20" spans="1:7">
      <c r="A20" s="14" t="s">
        <v>35</v>
      </c>
      <c r="B20" s="2" t="s">
        <v>36</v>
      </c>
      <c r="C20" s="19"/>
      <c r="D20" s="16">
        <f>D18+D19</f>
        <v>1449.6119040000001</v>
      </c>
      <c r="E20" s="40" t="s">
        <v>78</v>
      </c>
      <c r="F20" s="27"/>
      <c r="G20" s="2"/>
    </row>
    <row r="21" spans="1:7">
      <c r="A21" s="21" t="s">
        <v>79</v>
      </c>
      <c r="B21" s="2" t="s">
        <v>80</v>
      </c>
      <c r="C21" s="15">
        <v>0.03</v>
      </c>
      <c r="D21" s="16">
        <f>D20/(100%-C21)*C21</f>
        <v>44.833357855670101</v>
      </c>
      <c r="E21" s="17">
        <f>C21</f>
        <v>0.03</v>
      </c>
      <c r="F21" s="27"/>
      <c r="G21" s="2"/>
    </row>
    <row r="22" spans="1:7">
      <c r="A22" s="14" t="s">
        <v>40</v>
      </c>
      <c r="B22" s="2" t="s">
        <v>41</v>
      </c>
      <c r="C22" s="19"/>
      <c r="D22" s="16">
        <f>D20+D21</f>
        <v>1494.4452618556702</v>
      </c>
      <c r="E22" s="20" t="s">
        <v>81</v>
      </c>
      <c r="F22" s="27"/>
      <c r="G22" s="2"/>
    </row>
    <row r="23" spans="1:7">
      <c r="A23" s="21" t="s">
        <v>82</v>
      </c>
      <c r="B23" s="2" t="s">
        <v>83</v>
      </c>
      <c r="C23" s="15">
        <v>0.1</v>
      </c>
      <c r="D23" s="16">
        <f>D22/(100%-C23)*C23</f>
        <v>166.04947353951891</v>
      </c>
      <c r="E23" s="17">
        <f>C23</f>
        <v>0.1</v>
      </c>
      <c r="F23" s="27"/>
      <c r="G23" s="2"/>
    </row>
    <row r="24" spans="1:7">
      <c r="A24" s="14" t="s">
        <v>45</v>
      </c>
      <c r="B24" s="2" t="s">
        <v>46</v>
      </c>
      <c r="C24" s="19"/>
      <c r="D24" s="16">
        <f>D22+D23</f>
        <v>1660.4947353951891</v>
      </c>
      <c r="E24" s="17">
        <v>1</v>
      </c>
      <c r="F24" s="27"/>
      <c r="G24" s="2"/>
    </row>
    <row r="25" spans="1:7">
      <c r="A25" s="14" t="s">
        <v>84</v>
      </c>
      <c r="B25" s="2" t="s">
        <v>85</v>
      </c>
      <c r="C25" s="15">
        <v>0.19</v>
      </c>
      <c r="D25" s="16">
        <f>D24*C25</f>
        <v>315.49399972508593</v>
      </c>
      <c r="E25" s="17">
        <v>0.19</v>
      </c>
      <c r="F25" s="27"/>
      <c r="G25" s="2"/>
    </row>
    <row r="26" spans="1:7" ht="15.75" thickBot="1">
      <c r="A26" s="14" t="s">
        <v>86</v>
      </c>
      <c r="B26" s="2" t="s">
        <v>87</v>
      </c>
      <c r="C26" s="43"/>
      <c r="D26" s="44">
        <f>D24+D25</f>
        <v>1975.9887351202751</v>
      </c>
      <c r="E26" s="45">
        <v>1.19</v>
      </c>
      <c r="F26" s="35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36" t="s">
        <v>51</v>
      </c>
      <c r="B28" s="36"/>
      <c r="C28" s="36"/>
      <c r="D28" s="36"/>
      <c r="E28" s="36"/>
      <c r="F28" s="36"/>
      <c r="G28" s="36"/>
    </row>
    <row r="29" spans="1:7">
      <c r="A29" s="37" t="s">
        <v>52</v>
      </c>
      <c r="B29" s="37"/>
      <c r="C29" s="37"/>
      <c r="D29" s="37"/>
      <c r="E29" s="37"/>
      <c r="F29" s="37"/>
      <c r="G29" s="37"/>
    </row>
    <row r="30" spans="1:7">
      <c r="A30" s="2"/>
      <c r="B30" s="2"/>
      <c r="C30" s="2"/>
      <c r="D30" s="2"/>
      <c r="E30" s="2"/>
      <c r="F30" s="2"/>
      <c r="G30" s="2"/>
    </row>
  </sheetData>
  <mergeCells count="4">
    <mergeCell ref="F10:F16"/>
    <mergeCell ref="F17:F26"/>
    <mergeCell ref="A28:G28"/>
    <mergeCell ref="A29:G2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topLeftCell="A7" workbookViewId="0">
      <selection activeCell="B41" sqref="B41"/>
    </sheetView>
  </sheetViews>
  <sheetFormatPr baseColWidth="10" defaultRowHeight="15"/>
  <cols>
    <col min="1" max="1" width="31.7109375" customWidth="1"/>
    <col min="2" max="2" width="11.28515625" customWidth="1"/>
    <col min="3" max="3" width="10.7109375" customWidth="1"/>
    <col min="4" max="4" width="15.5703125" customWidth="1"/>
    <col min="5" max="6" width="20.7109375" customWidth="1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3"/>
      <c r="D2" s="3"/>
      <c r="E2" s="3"/>
      <c r="F2" s="2"/>
      <c r="G2" s="2"/>
    </row>
    <row r="3" spans="1:7">
      <c r="A3" s="4" t="s">
        <v>1</v>
      </c>
      <c r="B3" s="5" t="s">
        <v>2</v>
      </c>
      <c r="C3" s="6"/>
      <c r="D3" s="6"/>
      <c r="E3" s="5" t="s">
        <v>3</v>
      </c>
      <c r="F3" s="2"/>
      <c r="G3" s="2"/>
    </row>
    <row r="4" spans="1:7">
      <c r="A4" s="4"/>
      <c r="B4" s="5" t="s">
        <v>4</v>
      </c>
      <c r="C4" s="6"/>
      <c r="D4" s="6"/>
      <c r="E4" s="7" t="s">
        <v>5</v>
      </c>
      <c r="F4" s="2"/>
      <c r="G4" s="2"/>
    </row>
    <row r="5" spans="1:7">
      <c r="A5" s="4"/>
      <c r="B5" s="5" t="s">
        <v>6</v>
      </c>
      <c r="C5" s="6"/>
      <c r="D5" s="6"/>
      <c r="E5" s="7"/>
      <c r="F5" s="2"/>
      <c r="G5" s="2"/>
    </row>
    <row r="6" spans="1:7">
      <c r="A6" s="4"/>
      <c r="B6" s="4"/>
      <c r="C6" s="6"/>
      <c r="D6" s="6"/>
      <c r="E6" s="3"/>
      <c r="F6" s="2"/>
      <c r="G6" s="2"/>
    </row>
    <row r="7" spans="1:7" ht="15" customHeight="1">
      <c r="A7" s="4" t="s">
        <v>7</v>
      </c>
      <c r="B7" s="8" t="s">
        <v>8</v>
      </c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 ht="15.75" thickBot="1">
      <c r="A10" s="2"/>
      <c r="B10" s="2"/>
      <c r="C10" s="9" t="s">
        <v>9</v>
      </c>
      <c r="D10" s="9" t="s">
        <v>10</v>
      </c>
      <c r="E10" s="9" t="s">
        <v>11</v>
      </c>
      <c r="F10" s="9" t="s">
        <v>12</v>
      </c>
      <c r="G10" s="2"/>
    </row>
    <row r="11" spans="1:7">
      <c r="A11" s="9" t="s">
        <v>13</v>
      </c>
      <c r="B11" s="2" t="s">
        <v>14</v>
      </c>
      <c r="C11" s="10"/>
      <c r="D11" s="11">
        <v>1170</v>
      </c>
      <c r="E11" s="12">
        <v>1</v>
      </c>
      <c r="F11" s="13" t="s">
        <v>15</v>
      </c>
      <c r="G11" s="2"/>
    </row>
    <row r="12" spans="1:7">
      <c r="A12" s="14" t="s">
        <v>16</v>
      </c>
      <c r="B12" s="2" t="s">
        <v>17</v>
      </c>
      <c r="C12" s="15">
        <v>0.12</v>
      </c>
      <c r="D12" s="16">
        <f>D11*C12</f>
        <v>140.4</v>
      </c>
      <c r="E12" s="17">
        <f>C12</f>
        <v>0.12</v>
      </c>
      <c r="F12" s="18"/>
      <c r="G12" s="2"/>
    </row>
    <row r="13" spans="1:7">
      <c r="A13" s="14" t="s">
        <v>18</v>
      </c>
      <c r="B13" s="2" t="s">
        <v>19</v>
      </c>
      <c r="C13" s="19"/>
      <c r="D13" s="16">
        <f>D11-D12</f>
        <v>1029.5999999999999</v>
      </c>
      <c r="E13" s="20" t="s">
        <v>20</v>
      </c>
      <c r="F13" s="18"/>
      <c r="G13" s="2"/>
    </row>
    <row r="14" spans="1:7">
      <c r="A14" s="14" t="s">
        <v>21</v>
      </c>
      <c r="B14" s="2" t="s">
        <v>22</v>
      </c>
      <c r="C14" s="15">
        <v>0.02</v>
      </c>
      <c r="D14" s="16">
        <f>D13*C14</f>
        <v>20.591999999999999</v>
      </c>
      <c r="E14" s="17">
        <f>C14</f>
        <v>0.02</v>
      </c>
      <c r="F14" s="18"/>
      <c r="G14" s="2"/>
    </row>
    <row r="15" spans="1:7">
      <c r="A15" s="14" t="s">
        <v>23</v>
      </c>
      <c r="B15" s="2" t="s">
        <v>24</v>
      </c>
      <c r="C15" s="19"/>
      <c r="D15" s="16">
        <f>D13-D14</f>
        <v>1009.0079999999999</v>
      </c>
      <c r="E15" s="17">
        <f>100%-E14</f>
        <v>0.98</v>
      </c>
      <c r="F15" s="18"/>
      <c r="G15" s="2"/>
    </row>
    <row r="16" spans="1:7">
      <c r="A16" s="21" t="s">
        <v>25</v>
      </c>
      <c r="B16" s="2" t="s">
        <v>26</v>
      </c>
      <c r="C16" s="19"/>
      <c r="D16" s="22">
        <v>122</v>
      </c>
      <c r="E16" s="23"/>
      <c r="F16" s="18"/>
      <c r="G16" s="2"/>
    </row>
    <row r="17" spans="1:7" ht="15" customHeight="1">
      <c r="A17" s="14" t="s">
        <v>27</v>
      </c>
      <c r="B17" s="2" t="s">
        <v>28</v>
      </c>
      <c r="C17" s="19"/>
      <c r="D17" s="16">
        <f>D15+D16</f>
        <v>1131.0079999999998</v>
      </c>
      <c r="E17" s="23">
        <v>1</v>
      </c>
      <c r="F17" s="18"/>
      <c r="G17" s="2"/>
    </row>
    <row r="18" spans="1:7">
      <c r="A18" s="14" t="s">
        <v>29</v>
      </c>
      <c r="B18" s="2" t="s">
        <v>30</v>
      </c>
      <c r="C18" s="15">
        <v>0.2</v>
      </c>
      <c r="D18" s="16">
        <f>D17*C18</f>
        <v>226.20159999999998</v>
      </c>
      <c r="E18" s="17">
        <f>C18</f>
        <v>0.2</v>
      </c>
      <c r="F18" s="18"/>
      <c r="G18" s="2"/>
    </row>
    <row r="19" spans="1:7">
      <c r="A19" s="14" t="s">
        <v>31</v>
      </c>
      <c r="B19" s="2" t="s">
        <v>32</v>
      </c>
      <c r="C19" s="19"/>
      <c r="D19" s="16">
        <f>D17+D18</f>
        <v>1357.2095999999997</v>
      </c>
      <c r="E19" s="23">
        <f>E17+E18</f>
        <v>1.2</v>
      </c>
      <c r="F19" s="18"/>
      <c r="G19" s="2"/>
    </row>
    <row r="20" spans="1:7">
      <c r="A20" s="9" t="s">
        <v>33</v>
      </c>
      <c r="B20" s="2" t="s">
        <v>34</v>
      </c>
      <c r="C20" s="24">
        <f>(D20/D19)*100%</f>
        <v>4.8467384846084455E-2</v>
      </c>
      <c r="D20" s="16">
        <f>D21-D19</f>
        <v>65.780400000000327</v>
      </c>
      <c r="E20" s="17"/>
      <c r="F20" s="25"/>
      <c r="G20" s="2"/>
    </row>
    <row r="21" spans="1:7">
      <c r="A21" s="14" t="s">
        <v>35</v>
      </c>
      <c r="B21" s="2" t="s">
        <v>36</v>
      </c>
      <c r="C21" s="19"/>
      <c r="D21" s="16">
        <f>D23-D22</f>
        <v>1422.99</v>
      </c>
      <c r="E21" s="17">
        <f>100%-E22</f>
        <v>0.97</v>
      </c>
      <c r="F21" s="26" t="s">
        <v>37</v>
      </c>
      <c r="G21" s="2"/>
    </row>
    <row r="22" spans="1:7">
      <c r="A22" s="21" t="s">
        <v>38</v>
      </c>
      <c r="B22" s="2" t="s">
        <v>39</v>
      </c>
      <c r="C22" s="15">
        <v>0.03</v>
      </c>
      <c r="D22" s="16">
        <f>D23*C22</f>
        <v>44.01</v>
      </c>
      <c r="E22" s="17">
        <f>C22</f>
        <v>0.03</v>
      </c>
      <c r="F22" s="27"/>
      <c r="G22" s="2"/>
    </row>
    <row r="23" spans="1:7">
      <c r="A23" s="14" t="s">
        <v>40</v>
      </c>
      <c r="B23" s="2" t="s">
        <v>41</v>
      </c>
      <c r="C23" s="19"/>
      <c r="D23" s="16">
        <f>D25-D24</f>
        <v>1467</v>
      </c>
      <c r="E23" s="20" t="s">
        <v>42</v>
      </c>
      <c r="F23" s="27"/>
      <c r="G23" s="2"/>
    </row>
    <row r="24" spans="1:7">
      <c r="A24" s="21" t="s">
        <v>43</v>
      </c>
      <c r="B24" s="2" t="s">
        <v>44</v>
      </c>
      <c r="C24" s="15">
        <v>0.1</v>
      </c>
      <c r="D24" s="16">
        <f>D25*C24</f>
        <v>163</v>
      </c>
      <c r="E24" s="17">
        <f>C24</f>
        <v>0.1</v>
      </c>
      <c r="F24" s="27"/>
      <c r="G24" s="2"/>
    </row>
    <row r="25" spans="1:7" ht="15" customHeight="1">
      <c r="A25" s="14" t="s">
        <v>45</v>
      </c>
      <c r="B25" s="2" t="s">
        <v>46</v>
      </c>
      <c r="C25" s="19"/>
      <c r="D25" s="28">
        <v>1630</v>
      </c>
      <c r="E25" s="17">
        <v>1</v>
      </c>
      <c r="F25" s="27"/>
      <c r="G25" s="2"/>
    </row>
    <row r="26" spans="1:7">
      <c r="A26" s="14" t="s">
        <v>47</v>
      </c>
      <c r="B26" s="2" t="s">
        <v>48</v>
      </c>
      <c r="C26" s="29"/>
      <c r="D26" s="30"/>
      <c r="E26" s="31"/>
      <c r="F26" s="27"/>
      <c r="G26" s="2"/>
    </row>
    <row r="27" spans="1:7" ht="15.75" thickBot="1">
      <c r="A27" s="9" t="s">
        <v>49</v>
      </c>
      <c r="B27" s="2" t="s">
        <v>50</v>
      </c>
      <c r="C27" s="32"/>
      <c r="D27" s="33"/>
      <c r="E27" s="34"/>
      <c r="F27" s="35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36" t="s">
        <v>51</v>
      </c>
      <c r="B29" s="36"/>
      <c r="C29" s="36"/>
      <c r="D29" s="36"/>
      <c r="E29" s="36"/>
      <c r="F29" s="36"/>
      <c r="G29" s="36"/>
    </row>
    <row r="30" spans="1:7">
      <c r="A30" s="37" t="s">
        <v>52</v>
      </c>
      <c r="B30" s="37"/>
      <c r="C30" s="37"/>
      <c r="D30" s="37"/>
      <c r="E30" s="37"/>
      <c r="F30" s="37"/>
      <c r="G30" s="37"/>
    </row>
    <row r="31" spans="1:7">
      <c r="A31" s="2"/>
      <c r="B31" s="2"/>
      <c r="C31" s="2"/>
      <c r="D31" s="2"/>
      <c r="E31" s="2"/>
      <c r="F31" s="2"/>
      <c r="G31" s="2"/>
    </row>
  </sheetData>
  <mergeCells count="4">
    <mergeCell ref="A29:G29"/>
    <mergeCell ref="A30:G30"/>
    <mergeCell ref="F11:F19"/>
    <mergeCell ref="F21:F2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E1" sqref="E1:F1048576"/>
    </sheetView>
  </sheetViews>
  <sheetFormatPr baseColWidth="10" defaultRowHeight="15"/>
  <cols>
    <col min="1" max="1" width="31.7109375" customWidth="1"/>
    <col min="2" max="2" width="11.28515625" customWidth="1"/>
    <col min="3" max="3" width="10.7109375" customWidth="1"/>
    <col min="4" max="4" width="14.42578125" customWidth="1"/>
    <col min="5" max="6" width="20.7109375" customWidth="1"/>
  </cols>
  <sheetData>
    <row r="1" spans="1:7" ht="15.75">
      <c r="A1" s="1" t="s">
        <v>53</v>
      </c>
      <c r="B1" s="1"/>
      <c r="C1" s="1"/>
      <c r="D1" s="1"/>
      <c r="E1" s="1"/>
      <c r="F1" s="1"/>
      <c r="G1" s="1"/>
    </row>
    <row r="2" spans="1:7">
      <c r="A2" s="2"/>
      <c r="B2" s="2"/>
      <c r="C2" s="3"/>
      <c r="D2" s="3"/>
      <c r="E2" s="3"/>
      <c r="F2" s="2"/>
      <c r="G2" s="2"/>
    </row>
    <row r="3" spans="1:7">
      <c r="A3" s="4" t="s">
        <v>1</v>
      </c>
      <c r="B3" s="5" t="s">
        <v>2</v>
      </c>
      <c r="C3" s="6"/>
      <c r="D3" s="6"/>
      <c r="E3" s="5" t="s">
        <v>3</v>
      </c>
      <c r="F3" s="2"/>
      <c r="G3" s="2"/>
    </row>
    <row r="4" spans="1:7">
      <c r="A4" s="4"/>
      <c r="B4" s="5" t="s">
        <v>54</v>
      </c>
      <c r="C4" s="6"/>
      <c r="D4" s="6"/>
      <c r="E4" s="7" t="s">
        <v>5</v>
      </c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4" t="s">
        <v>7</v>
      </c>
      <c r="B6" s="8" t="s">
        <v>13</v>
      </c>
      <c r="C6" s="2"/>
      <c r="D6" s="2"/>
      <c r="E6" s="2"/>
      <c r="F6" s="2"/>
      <c r="G6" s="2"/>
    </row>
    <row r="7" spans="1:7" ht="15.75" thickBot="1">
      <c r="A7" s="2"/>
      <c r="B7" s="2"/>
      <c r="C7" s="9" t="s">
        <v>9</v>
      </c>
      <c r="D7" s="9" t="s">
        <v>10</v>
      </c>
      <c r="E7" s="9" t="s">
        <v>11</v>
      </c>
      <c r="F7" s="9" t="s">
        <v>12</v>
      </c>
      <c r="G7" s="2"/>
    </row>
    <row r="8" spans="1:7">
      <c r="A8" s="14" t="s">
        <v>55</v>
      </c>
      <c r="B8" s="2" t="s">
        <v>56</v>
      </c>
      <c r="C8" s="10"/>
      <c r="D8" s="38">
        <f>D10+D9</f>
        <v>1163.6897469107712</v>
      </c>
      <c r="E8" s="12">
        <v>1</v>
      </c>
      <c r="F8" s="13" t="s">
        <v>57</v>
      </c>
      <c r="G8" s="2"/>
    </row>
    <row r="9" spans="1:7">
      <c r="A9" s="14" t="s">
        <v>58</v>
      </c>
      <c r="B9" s="2" t="s">
        <v>59</v>
      </c>
      <c r="C9" s="15">
        <v>0.12</v>
      </c>
      <c r="D9" s="16">
        <f>(D10/(100%-C9))*C9</f>
        <v>139.64276962929253</v>
      </c>
      <c r="E9" s="17">
        <f>C9</f>
        <v>0.12</v>
      </c>
      <c r="F9" s="39"/>
      <c r="G9" s="2"/>
    </row>
    <row r="10" spans="1:7">
      <c r="A10" s="14" t="s">
        <v>18</v>
      </c>
      <c r="B10" s="2" t="s">
        <v>19</v>
      </c>
      <c r="C10" s="19"/>
      <c r="D10" s="16">
        <f>D12+D11</f>
        <v>1024.0469772814786</v>
      </c>
      <c r="E10" s="40" t="s">
        <v>60</v>
      </c>
      <c r="F10" s="39"/>
      <c r="G10" s="2"/>
    </row>
    <row r="11" spans="1:7">
      <c r="A11" s="14" t="s">
        <v>61</v>
      </c>
      <c r="B11" s="2" t="s">
        <v>62</v>
      </c>
      <c r="C11" s="15">
        <v>0.02</v>
      </c>
      <c r="D11" s="16">
        <f>(D12/(100%-C11))*C11</f>
        <v>20.480939545629571</v>
      </c>
      <c r="E11" s="17">
        <f>C11</f>
        <v>0.02</v>
      </c>
      <c r="F11" s="39"/>
      <c r="G11" s="2"/>
    </row>
    <row r="12" spans="1:7">
      <c r="A12" s="14" t="s">
        <v>23</v>
      </c>
      <c r="B12" s="2" t="s">
        <v>24</v>
      </c>
      <c r="C12" s="19"/>
      <c r="D12" s="16">
        <f>D14-D13</f>
        <v>1003.566037735849</v>
      </c>
      <c r="E12" s="17">
        <f>100%-E11</f>
        <v>0.98</v>
      </c>
      <c r="F12" s="39"/>
      <c r="G12" s="2"/>
    </row>
    <row r="13" spans="1:7">
      <c r="A13" s="21" t="s">
        <v>63</v>
      </c>
      <c r="B13" s="2" t="s">
        <v>64</v>
      </c>
      <c r="C13" s="19"/>
      <c r="D13" s="22">
        <v>122</v>
      </c>
      <c r="E13" s="23"/>
      <c r="F13" s="39"/>
      <c r="G13" s="2"/>
    </row>
    <row r="14" spans="1:7">
      <c r="A14" s="14" t="s">
        <v>27</v>
      </c>
      <c r="B14" s="2" t="s">
        <v>28</v>
      </c>
      <c r="C14" s="19"/>
      <c r="D14" s="16">
        <f>D16-D15</f>
        <v>1125.566037735849</v>
      </c>
      <c r="E14" s="23">
        <v>1</v>
      </c>
      <c r="F14" s="39"/>
      <c r="G14" s="2"/>
    </row>
    <row r="15" spans="1:7">
      <c r="A15" s="14" t="s">
        <v>65</v>
      </c>
      <c r="B15" s="2" t="s">
        <v>66</v>
      </c>
      <c r="C15" s="15">
        <v>0.2</v>
      </c>
      <c r="D15" s="16">
        <f>(D16/(100%+C15))*C15</f>
        <v>225.11320754716982</v>
      </c>
      <c r="E15" s="23">
        <f>C15</f>
        <v>0.2</v>
      </c>
      <c r="F15" s="26" t="s">
        <v>67</v>
      </c>
      <c r="G15" s="2"/>
    </row>
    <row r="16" spans="1:7">
      <c r="A16" s="14" t="s">
        <v>31</v>
      </c>
      <c r="B16" s="2" t="s">
        <v>32</v>
      </c>
      <c r="C16" s="19"/>
      <c r="D16" s="16">
        <f>D18-D17</f>
        <v>1350.6792452830189</v>
      </c>
      <c r="E16" s="40" t="s">
        <v>68</v>
      </c>
      <c r="F16" s="27"/>
      <c r="G16" s="2"/>
    </row>
    <row r="17" spans="1:7">
      <c r="A17" s="21" t="s">
        <v>69</v>
      </c>
      <c r="B17" s="2" t="s">
        <v>70</v>
      </c>
      <c r="C17" s="15">
        <v>0.06</v>
      </c>
      <c r="D17" s="16">
        <f>(D18/(100%+C17))*C17</f>
        <v>81.040754716981127</v>
      </c>
      <c r="E17" s="17">
        <f>C17</f>
        <v>0.06</v>
      </c>
      <c r="F17" s="27"/>
      <c r="G17" s="2"/>
    </row>
    <row r="18" spans="1:7">
      <c r="A18" s="14" t="s">
        <v>35</v>
      </c>
      <c r="B18" s="2" t="s">
        <v>36</v>
      </c>
      <c r="C18" s="19"/>
      <c r="D18" s="16">
        <f>D20-D19</f>
        <v>1431.72</v>
      </c>
      <c r="E18" s="40" t="s">
        <v>71</v>
      </c>
      <c r="F18" s="27"/>
      <c r="G18" s="2"/>
    </row>
    <row r="19" spans="1:7">
      <c r="A19" s="21" t="s">
        <v>38</v>
      </c>
      <c r="B19" s="2" t="s">
        <v>39</v>
      </c>
      <c r="C19" s="15">
        <v>0.03</v>
      </c>
      <c r="D19" s="16">
        <f>D20*C19</f>
        <v>44.28</v>
      </c>
      <c r="E19" s="17">
        <f>C19</f>
        <v>0.03</v>
      </c>
      <c r="F19" s="27"/>
      <c r="G19" s="2"/>
    </row>
    <row r="20" spans="1:7">
      <c r="A20" s="14" t="s">
        <v>40</v>
      </c>
      <c r="B20" s="2" t="s">
        <v>41</v>
      </c>
      <c r="C20" s="19"/>
      <c r="D20" s="16">
        <f>D22-D21</f>
        <v>1476</v>
      </c>
      <c r="E20" s="40" t="s">
        <v>42</v>
      </c>
      <c r="F20" s="27"/>
      <c r="G20" s="2"/>
    </row>
    <row r="21" spans="1:7">
      <c r="A21" s="21" t="s">
        <v>43</v>
      </c>
      <c r="B21" s="2" t="s">
        <v>44</v>
      </c>
      <c r="C21" s="15">
        <v>0.1</v>
      </c>
      <c r="D21" s="16">
        <f>D22*C21</f>
        <v>164</v>
      </c>
      <c r="E21" s="17">
        <f>C21</f>
        <v>0.1</v>
      </c>
      <c r="F21" s="27"/>
      <c r="G21" s="2"/>
    </row>
    <row r="22" spans="1:7">
      <c r="A22" s="14" t="s">
        <v>45</v>
      </c>
      <c r="B22" s="2" t="s">
        <v>46</v>
      </c>
      <c r="C22" s="19"/>
      <c r="D22" s="28">
        <v>1640</v>
      </c>
      <c r="E22" s="17">
        <v>1</v>
      </c>
      <c r="F22" s="27"/>
      <c r="G22" s="2"/>
    </row>
    <row r="23" spans="1:7">
      <c r="A23" s="14" t="s">
        <v>47</v>
      </c>
      <c r="B23" s="2" t="s">
        <v>48</v>
      </c>
      <c r="C23" s="29"/>
      <c r="D23" s="30"/>
      <c r="E23" s="41"/>
      <c r="F23" s="27"/>
      <c r="G23" s="2"/>
    </row>
    <row r="24" spans="1:7" ht="15.75" thickBot="1">
      <c r="A24" s="9" t="s">
        <v>49</v>
      </c>
      <c r="B24" s="2" t="s">
        <v>50</v>
      </c>
      <c r="C24" s="32"/>
      <c r="D24" s="33"/>
      <c r="E24" s="34"/>
      <c r="F24" s="35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36" t="s">
        <v>51</v>
      </c>
      <c r="B26" s="36"/>
      <c r="C26" s="36"/>
      <c r="D26" s="36"/>
      <c r="E26" s="36"/>
      <c r="F26" s="36"/>
      <c r="G26" s="36"/>
    </row>
    <row r="27" spans="1:7">
      <c r="A27" s="37" t="s">
        <v>52</v>
      </c>
      <c r="B27" s="37"/>
      <c r="C27" s="37"/>
      <c r="D27" s="37"/>
      <c r="E27" s="37"/>
      <c r="F27" s="37"/>
      <c r="G27" s="37"/>
    </row>
  </sheetData>
  <mergeCells count="4">
    <mergeCell ref="F8:F14"/>
    <mergeCell ref="F15:F24"/>
    <mergeCell ref="A26:G26"/>
    <mergeCell ref="A27:G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Vorwärtskalkulation</vt:lpstr>
      <vt:lpstr>Differenzkalkulation</vt:lpstr>
      <vt:lpstr>Rückwärtskalkulation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</dc:creator>
  <cp:lastModifiedBy>Denny</cp:lastModifiedBy>
  <dcterms:created xsi:type="dcterms:W3CDTF">2011-04-22T12:26:41Z</dcterms:created>
  <dcterms:modified xsi:type="dcterms:W3CDTF">2011-04-22T12:34:55Z</dcterms:modified>
</cp:coreProperties>
</file>